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<sst xmlns="http://schemas.openxmlformats.org/spreadsheetml/2006/main" count="48" uniqueCount="48">
  <si>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Net income</t>
  </si>
  <si>
    <t xml:space="preserve">     Adjustments to reconcile net income</t>
  </si>
  <si>
    <t xml:space="preserve">        to net cash provided by operating activities</t>
  </si>
  <si>
    <t xml:space="preserve">           Depreciation and amortization</t>
  </si>
  <si>
    <t xml:space="preserve">           Deferred federal income taxes</t>
  </si>
  <si>
    <t xml:space="preserve">           (Increase) decrease in accounts receivable</t>
  </si>
  <si>
    <t xml:space="preserve">           (Increase) decrease in inventories</t>
  </si>
  <si>
    <t xml:space="preserve">           Increase (decrease) in accounts payable</t>
  </si>
  <si>
    <t>Cash flows - financing activities</t>
  </si>
  <si>
    <t>Cash flows - operating activities</t>
  </si>
  <si>
    <t>Cash flows - investing activities</t>
  </si>
  <si>
    <t xml:space="preserve">     Payments of dividends on common stock</t>
  </si>
  <si>
    <t xml:space="preserve">     Retirement of long-term debt obligations</t>
  </si>
  <si>
    <t xml:space="preserve">     New long-term debt obligations</t>
  </si>
  <si>
    <t xml:space="preserve">     Payment of dividends on preferred stock</t>
  </si>
  <si>
    <t xml:space="preserve">     Repurchases of common stock</t>
  </si>
  <si>
    <t xml:space="preserve">     Redemption of preferred stock</t>
  </si>
  <si>
    <t xml:space="preserve">     Proceeds from equipment financing</t>
  </si>
  <si>
    <t xml:space="preserve">     Effect of exchange rate changes on cash</t>
  </si>
  <si>
    <t xml:space="preserve">     Cash and cash equivalents at beginning of year</t>
  </si>
  <si>
    <t xml:space="preserve">     Cash and cash equivalents at end of year</t>
  </si>
  <si>
    <t xml:space="preserve">     Net cash provided by operations </t>
  </si>
  <si>
    <t xml:space="preserve">     Net cash provided by investing activities</t>
  </si>
  <si>
    <t xml:space="preserve">     Net cash provided by financing activities</t>
  </si>
  <si>
    <t xml:space="preserve">     Net increase (decrease) in cash and cash equivalents</t>
  </si>
  <si>
    <t>Supplemental Information</t>
  </si>
  <si>
    <t xml:space="preserve">     Income taxes</t>
  </si>
  <si>
    <t xml:space="preserve">     Interest on debt</t>
  </si>
  <si>
    <t xml:space="preserve">     Additions to property, plant and equipment</t>
  </si>
  <si>
    <t xml:space="preserve">     New long-term investments</t>
  </si>
  <si>
    <t xml:space="preserve">     Proceeds from sales of long-term investments</t>
  </si>
  <si>
    <t xml:space="preserve">     Proceeds from sale of business</t>
  </si>
  <si>
    <t xml:space="preserve">                                                                  (in $thousands)</t>
  </si>
  <si>
    <t xml:space="preserve">     Total adjustments </t>
  </si>
  <si>
    <t xml:space="preserve">     Proceeds from dispositions of property, plant and equipment</t>
  </si>
  <si>
    <t xml:space="preserve">     Proceeds from issuance of preferred stock</t>
  </si>
  <si>
    <t xml:space="preserve">                                                     Exhibit I: Historical Cash Flow</t>
  </si>
  <si>
    <t xml:space="preserve">                    MARLIN CORPORATION CONSOLIDATED STATEMENT OF CASH FLOWS</t>
  </si>
  <si>
    <t xml:space="preserve">     Proceeds from issuance of common stock</t>
  </si>
  <si>
    <t>Total Cash Flow (method 1):</t>
  </si>
  <si>
    <t>Equity Cash Flow (method 1):</t>
  </si>
  <si>
    <t>Total Cash Flow (method 2):</t>
  </si>
  <si>
    <t>Equity Cash Flow (method 2):</t>
  </si>
  <si>
    <t xml:space="preserve">     Proceeds from exercise of employee stock options </t>
  </si>
  <si>
    <t xml:space="preserve">     Retirement of mortgage financing</t>
  </si>
  <si>
    <t xml:space="preserve">                                  Years ended December 31, 2002 and December 31, 2003</t>
  </si>
  <si>
    <t>Free Cash Flow</t>
  </si>
  <si>
    <t xml:space="preserve">     Tax savings from interest deduction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</si>
</sst>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41" fontId="0" fillId="0" borderId="1" xfId="0" applyNumberForma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/>
      <protection locked="0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2" fontId="0" fillId="0" borderId="3" xfId="0" applyNumberFormat="1" applyBorder="1" applyAlignment="1">
      <alignment/>
    </xf>
    <xf numFmtId="0" fontId="1" fillId="0" borderId="1" xfId="0" applyFont="1" applyBorder="1" applyAlignment="1">
      <alignment horizontal="right"/>
    </xf>
    <xf numFmtId="41" fontId="0" fillId="0" borderId="2" xfId="0" applyNumberFormat="1" applyBorder="1" applyAlignment="1" applyProtection="1">
      <alignment/>
      <protection/>
    </xf>
    <xf numFmtId="41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42" fontId="0" fillId="0" borderId="0" xfId="0" applyNumberFormat="1" applyBorder="1" applyAlignment="1" applyProtection="1">
      <alignment/>
      <protection locked="0"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42" fontId="0" fillId="0" borderId="4" xfId="0" applyNumberFormat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42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33">
      <selection activeCell="E63" sqref="E63"/>
    </sheetView>
  </sheetViews>
  <sheetFormatPr defaultColWidth="9.140625" defaultRowHeight="12.75"/>
  <cols>
    <col min="1" max="1" width="55.421875" style="0" customWidth="1"/>
    <col min="2" max="3" width="12.421875" style="0" customWidth="1"/>
    <col min="5" max="5" width="9.28125" style="0" bestFit="1" customWidth="1"/>
  </cols>
  <sheetData>
    <row r="1" ht="12.75">
      <c r="A1" s="2" t="s">
        <v>36</v>
      </c>
    </row>
    <row r="2" ht="12.75">
      <c r="A2" s="1" t="s">
        <v>37</v>
      </c>
    </row>
    <row r="3" ht="12.75">
      <c r="A3" t="s">
        <v>45</v>
      </c>
    </row>
    <row r="4" ht="12.75">
      <c r="A4" t="s">
        <v>32</v>
      </c>
    </row>
    <row r="5" spans="1:3" ht="13.5" thickBot="1">
      <c r="A5" s="18"/>
      <c r="B5" s="18"/>
      <c r="C5" s="18"/>
    </row>
    <row r="6" spans="1:3" ht="12.75">
      <c r="A6" s="14"/>
      <c r="B6" s="11">
        <v>2002</v>
      </c>
      <c r="C6" s="11">
        <v>2003</v>
      </c>
    </row>
    <row r="7" spans="1:3" ht="12.75">
      <c r="A7" s="1" t="s">
        <v>9</v>
      </c>
      <c r="B7" s="3"/>
      <c r="C7" s="3"/>
    </row>
    <row r="8" spans="1:3" ht="12.75">
      <c r="A8" t="s">
        <v>0</v>
      </c>
      <c r="B8" s="5">
        <v>826544</v>
      </c>
      <c r="C8" s="5">
        <v>955345</v>
      </c>
    </row>
    <row r="9" spans="1:3" ht="12.75">
      <c r="A9" t="s">
        <v>1</v>
      </c>
      <c r="B9" s="4"/>
      <c r="C9" s="4"/>
    </row>
    <row r="10" spans="1:3" ht="12.75">
      <c r="A10" t="s">
        <v>2</v>
      </c>
      <c r="B10" s="4"/>
      <c r="C10" s="4"/>
    </row>
    <row r="11" spans="1:3" ht="12.75">
      <c r="A11" t="s">
        <v>3</v>
      </c>
      <c r="B11" s="4">
        <v>325255</v>
      </c>
      <c r="C11" s="4">
        <v>400102</v>
      </c>
    </row>
    <row r="12" spans="1:3" ht="12.75">
      <c r="A12" t="s">
        <v>4</v>
      </c>
      <c r="B12" s="4">
        <v>114812</v>
      </c>
      <c r="C12" s="4">
        <v>126890</v>
      </c>
    </row>
    <row r="13" spans="1:3" ht="12.75">
      <c r="A13" t="s">
        <v>5</v>
      </c>
      <c r="B13" s="4">
        <v>-135754</v>
      </c>
      <c r="C13" s="4">
        <v>-174301</v>
      </c>
    </row>
    <row r="14" spans="1:3" ht="12.75">
      <c r="A14" t="s">
        <v>6</v>
      </c>
      <c r="B14" s="4">
        <v>-77830</v>
      </c>
      <c r="C14" s="4">
        <v>-92380</v>
      </c>
    </row>
    <row r="15" spans="1:3" ht="12.75">
      <c r="A15" t="s">
        <v>7</v>
      </c>
      <c r="B15" s="6">
        <v>105455</v>
      </c>
      <c r="C15" s="6">
        <v>115235</v>
      </c>
    </row>
    <row r="16" spans="1:3" ht="12.75">
      <c r="A16" t="s">
        <v>33</v>
      </c>
      <c r="B16" s="12">
        <f>SUM(B11:B15)</f>
        <v>331938</v>
      </c>
      <c r="C16" s="12">
        <f>SUM(C11:C15)</f>
        <v>375546</v>
      </c>
    </row>
    <row r="17" spans="2:3" ht="12.75">
      <c r="B17" s="7"/>
      <c r="C17" s="7"/>
    </row>
    <row r="18" spans="1:3" ht="12.75">
      <c r="A18" s="2" t="s">
        <v>21</v>
      </c>
      <c r="B18" s="8">
        <f>SUM(B8+B16)</f>
        <v>1158482</v>
      </c>
      <c r="C18" s="8">
        <f>SUM(C8+C16)</f>
        <v>1330891</v>
      </c>
    </row>
    <row r="19" spans="2:3" ht="12.75">
      <c r="B19" s="3"/>
      <c r="C19" s="3"/>
    </row>
    <row r="20" spans="1:3" ht="12.75">
      <c r="A20" s="1" t="s">
        <v>10</v>
      </c>
      <c r="B20" s="3"/>
      <c r="C20" s="3"/>
    </row>
    <row r="21" spans="1:3" ht="12.75">
      <c r="A21" t="s">
        <v>28</v>
      </c>
      <c r="B21" s="4">
        <v>-555209</v>
      </c>
      <c r="C21" s="4">
        <v>-802143</v>
      </c>
    </row>
    <row r="22" spans="1:3" ht="12.75">
      <c r="A22" t="s">
        <v>34</v>
      </c>
      <c r="B22" s="4">
        <v>137211</v>
      </c>
      <c r="C22" s="4">
        <v>120875</v>
      </c>
    </row>
    <row r="23" spans="1:3" ht="12.75">
      <c r="A23" t="s">
        <v>29</v>
      </c>
      <c r="B23" s="4">
        <v>-106588</v>
      </c>
      <c r="C23" s="4">
        <v>-36778</v>
      </c>
    </row>
    <row r="24" spans="1:3" ht="12.75">
      <c r="A24" t="s">
        <v>30</v>
      </c>
      <c r="B24" s="4">
        <v>45011</v>
      </c>
      <c r="C24" s="4">
        <v>55672</v>
      </c>
    </row>
    <row r="25" spans="1:3" ht="12.75">
      <c r="A25" t="s">
        <v>31</v>
      </c>
      <c r="B25" s="6">
        <v>300905</v>
      </c>
      <c r="C25" s="6">
        <v>0</v>
      </c>
    </row>
    <row r="26" spans="1:3" ht="12.75">
      <c r="A26" s="2" t="s">
        <v>22</v>
      </c>
      <c r="B26" s="9">
        <f>SUM(B21:B25)</f>
        <v>-178670</v>
      </c>
      <c r="C26" s="9">
        <f>SUM(C21:C25)</f>
        <v>-662374</v>
      </c>
    </row>
    <row r="27" spans="2:3" ht="12.75">
      <c r="B27" s="3"/>
      <c r="C27" s="3"/>
    </row>
    <row r="28" spans="1:3" ht="12.75">
      <c r="A28" s="1" t="s">
        <v>8</v>
      </c>
      <c r="B28" s="3"/>
      <c r="C28" s="3"/>
    </row>
    <row r="29" spans="1:3" ht="12.75">
      <c r="A29" t="s">
        <v>11</v>
      </c>
      <c r="B29" s="4">
        <v>-255435</v>
      </c>
      <c r="C29" s="4">
        <v>-276888</v>
      </c>
    </row>
    <row r="30" spans="1:3" ht="12.75">
      <c r="A30" t="s">
        <v>15</v>
      </c>
      <c r="B30" s="4">
        <v>-80689</v>
      </c>
      <c r="C30" s="4">
        <v>-90423</v>
      </c>
    </row>
    <row r="31" spans="1:3" ht="12.75">
      <c r="A31" t="s">
        <v>38</v>
      </c>
      <c r="B31" s="4">
        <v>25000</v>
      </c>
      <c r="C31" s="4">
        <v>0</v>
      </c>
    </row>
    <row r="32" spans="1:3" ht="12.75">
      <c r="A32" t="s">
        <v>12</v>
      </c>
      <c r="B32" s="4">
        <v>-190680</v>
      </c>
      <c r="C32" s="4">
        <v>-36575</v>
      </c>
    </row>
    <row r="33" spans="1:3" ht="12.75">
      <c r="A33" t="s">
        <v>13</v>
      </c>
      <c r="B33" s="4">
        <v>55478</v>
      </c>
      <c r="C33" s="4">
        <v>0</v>
      </c>
    </row>
    <row r="34" spans="1:3" ht="12.75">
      <c r="A34" t="s">
        <v>14</v>
      </c>
      <c r="B34" s="4">
        <v>-35790</v>
      </c>
      <c r="C34" s="4">
        <v>-28240</v>
      </c>
    </row>
    <row r="35" spans="1:5" ht="12.75">
      <c r="A35" t="s">
        <v>16</v>
      </c>
      <c r="B35" s="4">
        <v>-147590</v>
      </c>
      <c r="C35" s="4">
        <v>0</v>
      </c>
      <c r="E35" s="3"/>
    </row>
    <row r="36" spans="1:3" ht="12.75">
      <c r="A36" t="s">
        <v>35</v>
      </c>
      <c r="B36" s="4">
        <v>12105</v>
      </c>
      <c r="C36" s="4">
        <v>0</v>
      </c>
    </row>
    <row r="37" spans="1:5" ht="12.75">
      <c r="A37" t="s">
        <v>43</v>
      </c>
      <c r="B37" s="4">
        <v>122044</v>
      </c>
      <c r="C37" s="4">
        <v>145688</v>
      </c>
      <c r="D37" s="3"/>
      <c r="E37" s="3"/>
    </row>
    <row r="38" spans="1:5" ht="12.75">
      <c r="A38" t="s">
        <v>44</v>
      </c>
      <c r="B38" s="4">
        <v>-74454</v>
      </c>
      <c r="C38" s="4">
        <v>-74454</v>
      </c>
      <c r="D38" s="3"/>
      <c r="E38" s="17"/>
    </row>
    <row r="39" spans="1:3" ht="12.75">
      <c r="A39" t="s">
        <v>17</v>
      </c>
      <c r="B39" s="6">
        <v>68105</v>
      </c>
      <c r="C39" s="6">
        <v>23755</v>
      </c>
    </row>
    <row r="40" spans="1:3" ht="12.75">
      <c r="A40" s="2" t="s">
        <v>23</v>
      </c>
      <c r="B40" s="9">
        <f>SUM(B29:B39)</f>
        <v>-501906</v>
      </c>
      <c r="C40" s="9">
        <f>SUM(C29:C39)</f>
        <v>-337137</v>
      </c>
    </row>
    <row r="41" spans="2:3" ht="12.75">
      <c r="B41" s="3"/>
      <c r="C41" s="3"/>
    </row>
    <row r="42" spans="1:3" ht="12.75">
      <c r="A42" t="s">
        <v>18</v>
      </c>
      <c r="B42" s="6">
        <v>3459</v>
      </c>
      <c r="C42" s="6">
        <v>-9357</v>
      </c>
    </row>
    <row r="43" spans="1:3" ht="12.75">
      <c r="A43" s="2" t="s">
        <v>24</v>
      </c>
      <c r="B43" s="3">
        <f>B18+B26+B40+B42</f>
        <v>481365</v>
      </c>
      <c r="C43" s="3">
        <f>C18+C26+C40+C42</f>
        <v>322023</v>
      </c>
    </row>
    <row r="44" spans="1:3" ht="12.75">
      <c r="A44" t="s">
        <v>19</v>
      </c>
      <c r="B44" s="13">
        <v>722355</v>
      </c>
      <c r="C44" s="13">
        <f>B45</f>
        <v>1203720</v>
      </c>
    </row>
    <row r="45" spans="1:3" ht="13.5" thickBot="1">
      <c r="A45" t="s">
        <v>20</v>
      </c>
      <c r="B45" s="10">
        <f>B43+B44</f>
        <v>1203720</v>
      </c>
      <c r="C45" s="10">
        <f>C43+C44</f>
        <v>1525743</v>
      </c>
    </row>
    <row r="46" spans="1:3" ht="14.25" thickBot="1" thickTop="1">
      <c r="A46" s="18"/>
      <c r="B46" s="16"/>
      <c r="C46" s="16"/>
    </row>
    <row r="47" spans="1:3" ht="12.75">
      <c r="A47" s="1" t="s">
        <v>25</v>
      </c>
      <c r="B47" s="3"/>
      <c r="C47" s="3"/>
    </row>
    <row r="48" spans="1:3" ht="12.75">
      <c r="A48" t="s">
        <v>26</v>
      </c>
      <c r="B48" s="15">
        <v>325104</v>
      </c>
      <c r="C48" s="15">
        <v>422387</v>
      </c>
    </row>
    <row r="49" spans="1:3" ht="12.75">
      <c r="A49" t="s">
        <v>27</v>
      </c>
      <c r="B49" s="15">
        <v>252105</v>
      </c>
      <c r="C49" s="15">
        <v>240124</v>
      </c>
    </row>
    <row r="50" spans="1:3" ht="12.75">
      <c r="A50" t="s">
        <v>47</v>
      </c>
      <c r="B50" s="15">
        <f>0.3*B49</f>
        <v>75631.5</v>
      </c>
      <c r="C50" s="15">
        <f>0.3*C49</f>
        <v>72037.2</v>
      </c>
    </row>
    <row r="51" spans="1:3" ht="13.5" thickBot="1">
      <c r="A51" s="18"/>
      <c r="B51" s="19"/>
      <c r="C51" s="19"/>
    </row>
    <row r="52" spans="1:3" ht="12.75">
      <c r="A52" s="1" t="s">
        <v>39</v>
      </c>
      <c r="B52" s="25">
        <f>-B40+B49</f>
        <v>754011</v>
      </c>
      <c r="C52" s="25">
        <f>-C40+C49</f>
        <v>577261</v>
      </c>
    </row>
    <row r="53" spans="1:3" ht="12.75">
      <c r="A53" s="1" t="s">
        <v>40</v>
      </c>
      <c r="B53" s="25">
        <f>-B29-B30-B31-B37</f>
        <v>189080</v>
      </c>
      <c r="C53" s="25">
        <f>-C29-C30-C31-C37</f>
        <v>221623</v>
      </c>
    </row>
    <row r="54" spans="1:3" ht="12.75">
      <c r="A54" s="1" t="s">
        <v>41</v>
      </c>
      <c r="B54" s="25">
        <f>B18+B49+B26-(B43-B42)</f>
        <v>754011</v>
      </c>
      <c r="C54" s="25">
        <f>C18+C49+C26-(C43-C42)</f>
        <v>577261</v>
      </c>
    </row>
    <row r="55" spans="1:3" ht="12.75">
      <c r="A55" s="1" t="s">
        <v>42</v>
      </c>
      <c r="B55" s="25">
        <f>B18+B26-(B43-B42)+(B32+B33+B34+B35+B36+B38+B39)</f>
        <v>189080</v>
      </c>
      <c r="C55" s="25">
        <f>C18+C26-(C43-C42)+(C32+C33+C34+C35+C36+C38+C39)</f>
        <v>221623</v>
      </c>
    </row>
    <row r="56" spans="1:3" ht="13.5" thickBot="1">
      <c r="A56" s="20" t="s">
        <v>46</v>
      </c>
      <c r="B56" s="21">
        <f>B52-B50</f>
        <v>678379.5</v>
      </c>
      <c r="C56" s="21">
        <f>C52-C50</f>
        <v>505223.8</v>
      </c>
    </row>
    <row r="58" spans="1:4" ht="12.75">
      <c r="A58" s="22"/>
      <c r="B58" s="23"/>
      <c r="C58" s="23"/>
      <c r="D58" s="24"/>
    </row>
    <row r="59" spans="1:4" ht="12.75">
      <c r="A59" s="24"/>
      <c r="B59" s="24"/>
      <c r="C59" s="24"/>
      <c r="D59" s="24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lschall</dc:creator>
  <cp:keywords/>
  <dc:description/>
  <cp:lastModifiedBy>The Business School</cp:lastModifiedBy>
  <cp:lastPrinted>2005-03-18T23:43:06Z</cp:lastPrinted>
  <dcterms:created xsi:type="dcterms:W3CDTF">2001-03-31T21:18:50Z</dcterms:created>
  <dcterms:modified xsi:type="dcterms:W3CDTF">2005-04-30T22:05:29Z</dcterms:modified>
  <cp:category/>
  <cp:version/>
  <cp:contentType/>
  <cp:contentStatus/>
</cp:coreProperties>
</file>